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kretourva skolaj\Dielloù\Distro-skol\Enskrivadurioù\"/>
    </mc:Choice>
  </mc:AlternateContent>
  <xr:revisionPtr revIDLastSave="0" documentId="13_ncr:1_{C1CC302E-F168-44F8-B244-323B8B4D142A}" xr6:coauthVersionLast="47" xr6:coauthVersionMax="47" xr10:uidLastSave="{00000000-0000-0000-0000-000000000000}"/>
  <bookViews>
    <workbookView xWindow="-120" yWindow="-120" windowWidth="29040" windowHeight="15720" tabRatio="987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" i="1" l="1"/>
  <c r="F12" i="1" s="1"/>
  <c r="D11" i="1" l="1"/>
  <c r="C12" i="1"/>
  <c r="E11" i="1"/>
  <c r="C11" i="1"/>
  <c r="E12" i="1"/>
  <c r="F11" i="1"/>
  <c r="B11" i="1"/>
  <c r="B12" i="1"/>
  <c r="D12" i="1"/>
</calcChain>
</file>

<file path=xl/sharedStrings.xml><?xml version="1.0" encoding="utf-8"?>
<sst xmlns="http://schemas.openxmlformats.org/spreadsheetml/2006/main" count="20" uniqueCount="20">
  <si>
    <t>Nombre de parts</t>
  </si>
  <si>
    <t>6ved</t>
  </si>
  <si>
    <t>5ved</t>
  </si>
  <si>
    <t>4re</t>
  </si>
  <si>
    <t>3de</t>
  </si>
  <si>
    <t>Diabarzhiad(ez) / Elève interne</t>
  </si>
  <si>
    <t xml:space="preserve"> </t>
  </si>
  <si>
    <t>1/2 diabarzhiad(ez) / Elève demi-pensionnaire</t>
  </si>
  <si>
    <t>Prizioù miziek bod ha boued ha frejoù pedagogiezh
Tarifs mensuels de l'hébergement et frais pédagogiques</t>
  </si>
  <si>
    <t>Leuniañ ar c'hombodoù melen nemetken / Ne remplir que les cases jaunes.</t>
  </si>
  <si>
    <t>Frejoù miziek ouzhpenn (frejoù pedagogel, beajoù…) /
Frais mensuels supplémentaires (frais pédagogiques, voyages scolaires…) :</t>
  </si>
  <si>
    <t>Ces chiffres ne sont donnés qu'à titre indicatif et sous réserve de modifications.
Cas particuliers, merci de nous contacter !</t>
  </si>
  <si>
    <t>Taolenn savet gant/Tableau créé par Soazig LE BRETON</t>
  </si>
  <si>
    <t>GB / QA &lt; 1100 €</t>
  </si>
  <si>
    <t>1100 € &lt; GB / QA &lt; 9000€</t>
  </si>
  <si>
    <t>9001 € &lt; GB / QA &lt; 15000€</t>
  </si>
  <si>
    <t>15001 € &lt; GB / QA &lt; 20000€</t>
  </si>
  <si>
    <t>GB / QA &gt; 20001 €</t>
  </si>
  <si>
    <t>Korvoder-tailhoù dre lodenn / Revenu fiscal de référence par part</t>
  </si>
  <si>
    <t>Revenu fiscal de référence (avis d'imposition 2024 (sur revenu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</si>
</sst>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7" x14ac:knownFonts="1">
    <font>
      <sz val="11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FF0000"/>
      <name val="Calibri"/>
      <family val="2"/>
    </font>
    <font>
      <b/>
      <u/>
      <sz val="11"/>
      <color rgb="FF000000"/>
      <name val="Calibri"/>
      <family val="2"/>
    </font>
    <font>
      <sz val="8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DBEEF4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rgb="FFCC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4" fontId="0" fillId="0" borderId="0" xfId="0" applyNumberFormat="1"/>
    <xf numFmtId="44" fontId="0" fillId="2" borderId="0" xfId="0" applyNumberFormat="1" applyFill="1"/>
    <xf numFmtId="0" fontId="0" fillId="6" borderId="0" xfId="0" applyFill="1" applyAlignment="1">
      <alignment horizontal="center" vertical="center"/>
    </xf>
    <xf numFmtId="44" fontId="0" fillId="7" borderId="0" xfId="0" applyNumberFormat="1" applyFill="1"/>
    <xf numFmtId="44" fontId="0" fillId="3" borderId="0" xfId="0" applyNumberFormat="1" applyFill="1" applyProtection="1">
      <protection locked="0"/>
    </xf>
    <xf numFmtId="164" fontId="0" fillId="3" borderId="0" xfId="0" applyNumberFormat="1" applyFill="1" applyProtection="1">
      <protection locked="0"/>
    </xf>
    <xf numFmtId="0" fontId="3" fillId="0" borderId="0" xfId="0" applyFont="1" applyAlignment="1">
      <alignment horizontal="right"/>
    </xf>
    <xf numFmtId="0" fontId="2" fillId="5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5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workbookViewId="0">
      <selection activeCell="B7" sqref="B7"/>
    </sheetView>
  </sheetViews>
  <sheetFormatPr baseColWidth="10" defaultColWidth="8.85546875" defaultRowHeight="15" x14ac:dyDescent="0.25"/>
  <cols>
    <col min="1" max="1" width="65.28515625" customWidth="1"/>
    <col min="2" max="6" width="30.7109375" customWidth="1"/>
    <col min="7" max="7" width="29.85546875"/>
    <col min="8" max="1026" width="10.5703125"/>
  </cols>
  <sheetData>
    <row r="1" spans="1:7" ht="55.15" customHeight="1" x14ac:dyDescent="0.4">
      <c r="A1" s="14" t="s">
        <v>8</v>
      </c>
      <c r="B1" s="14"/>
      <c r="C1" s="14"/>
      <c r="D1" s="14"/>
      <c r="E1" s="14"/>
      <c r="F1" s="14"/>
    </row>
    <row r="3" spans="1:7" ht="21" x14ac:dyDescent="0.35">
      <c r="A3" s="15" t="s">
        <v>9</v>
      </c>
      <c r="B3" s="15"/>
      <c r="C3" s="15"/>
      <c r="D3" s="15"/>
      <c r="E3" s="15"/>
      <c r="F3" s="15"/>
    </row>
    <row r="5" spans="1:7" x14ac:dyDescent="0.25">
      <c r="A5" s="9" t="s">
        <v>19</v>
      </c>
      <c r="B5" s="7">
        <v>40985</v>
      </c>
      <c r="G5" s="1"/>
    </row>
    <row r="6" spans="1:7" x14ac:dyDescent="0.25">
      <c r="A6" s="9" t="s">
        <v>0</v>
      </c>
      <c r="B6" s="8">
        <v>3.5</v>
      </c>
    </row>
    <row r="7" spans="1:7" x14ac:dyDescent="0.25">
      <c r="A7" s="10" t="s">
        <v>18</v>
      </c>
      <c r="B7" s="4">
        <f>B5/B6</f>
        <v>11710</v>
      </c>
    </row>
    <row r="10" spans="1:7" x14ac:dyDescent="0.25">
      <c r="B10" s="5" t="s">
        <v>13</v>
      </c>
      <c r="C10" s="5" t="s">
        <v>14</v>
      </c>
      <c r="D10" s="5" t="s">
        <v>15</v>
      </c>
      <c r="E10" s="5" t="s">
        <v>16</v>
      </c>
      <c r="F10" s="5" t="s">
        <v>17</v>
      </c>
      <c r="G10" s="2"/>
    </row>
    <row r="11" spans="1:7" x14ac:dyDescent="0.25">
      <c r="A11" s="11" t="s">
        <v>5</v>
      </c>
      <c r="B11" s="6">
        <f>IF($B$7&lt;1100.99,104.33,0)</f>
        <v>0</v>
      </c>
      <c r="C11" s="6">
        <f>IF(AND($B$7&gt;1100,$B$7&lt;9000.99),0.01076*($B$7-1100)+104.33,0)</f>
        <v>0</v>
      </c>
      <c r="D11" s="6">
        <f>IF(AND($B$7&gt;9001,$B$7&lt;15000.99),0.01045*($B$7-9000)+195.62,0)</f>
        <v>223.93950000000001</v>
      </c>
      <c r="E11" s="6">
        <f>IF(AND($B$7&gt;15001,$B$7&lt;20000.99),0.00418*($B$7-15000)+260.83,0)</f>
        <v>0</v>
      </c>
      <c r="F11" s="6">
        <f>IF($B$7&gt;20001,282.56,0)</f>
        <v>0</v>
      </c>
    </row>
    <row r="12" spans="1:7" x14ac:dyDescent="0.25">
      <c r="A12" s="11" t="s">
        <v>7</v>
      </c>
      <c r="B12" s="6">
        <f>IF($B$7&lt;1100.99,69.56,0)</f>
        <v>0</v>
      </c>
      <c r="C12" s="6">
        <f>IF(AND($B$7&gt;1100,$B$7&lt;9000.99),(0.01076*($B$7-1100)+104.33)*4/6,0)</f>
        <v>0</v>
      </c>
      <c r="D12" s="6">
        <f>IF(AND($B$7&gt;9001,$B$7&lt;15000.99),(0.01045*($B$7-9000)+195.62)*4/6,0)</f>
        <v>149.29300000000001</v>
      </c>
      <c r="E12" s="6">
        <f>IF(AND($B$7&gt;15001,$B$7&lt;20000.99),(0.00418*($B$7-15000)+260.83)*4/6,0)</f>
        <v>0</v>
      </c>
      <c r="F12" s="6">
        <f>IF($B$7&gt;20001,188.37,0)</f>
        <v>0</v>
      </c>
    </row>
    <row r="13" spans="1:7" x14ac:dyDescent="0.25">
      <c r="A13" t="s">
        <v>6</v>
      </c>
    </row>
    <row r="14" spans="1:7" ht="45" x14ac:dyDescent="0.25">
      <c r="A14" s="12" t="s">
        <v>10</v>
      </c>
    </row>
    <row r="15" spans="1:7" x14ac:dyDescent="0.25">
      <c r="A15" s="13" t="s">
        <v>1</v>
      </c>
      <c r="B15" s="6">
        <v>40</v>
      </c>
    </row>
    <row r="16" spans="1:7" x14ac:dyDescent="0.25">
      <c r="A16" s="13" t="s">
        <v>2</v>
      </c>
      <c r="B16" s="6">
        <v>40</v>
      </c>
    </row>
    <row r="17" spans="1:6" x14ac:dyDescent="0.25">
      <c r="A17" s="13" t="s">
        <v>3</v>
      </c>
      <c r="B17" s="6">
        <v>40</v>
      </c>
    </row>
    <row r="18" spans="1:6" x14ac:dyDescent="0.25">
      <c r="A18" s="13" t="s">
        <v>4</v>
      </c>
      <c r="B18" s="6">
        <v>40</v>
      </c>
    </row>
    <row r="20" spans="1:6" ht="48" customHeight="1" x14ac:dyDescent="0.35">
      <c r="A20" s="16" t="s">
        <v>11</v>
      </c>
      <c r="B20" s="16"/>
      <c r="C20" s="16"/>
      <c r="D20" s="16"/>
      <c r="E20" s="16"/>
      <c r="F20" s="16"/>
    </row>
    <row r="21" spans="1:6" x14ac:dyDescent="0.25">
      <c r="C21" s="3"/>
      <c r="D21" s="3"/>
      <c r="E21" s="3"/>
    </row>
    <row r="23" spans="1:6" x14ac:dyDescent="0.25">
      <c r="C23" s="3"/>
      <c r="D23" s="3"/>
      <c r="E23" s="3"/>
    </row>
    <row r="26" spans="1:6" x14ac:dyDescent="0.25">
      <c r="B26" s="3" t="s">
        <v>12</v>
      </c>
    </row>
  </sheetData>
  <sheetProtection algorithmName="SHA-512" hashValue="krduyQmFplsT6sepSje9s7r6L/c6VWGmp/10qSCi1W9csTEUJGRcjzh71Wmmor8IUnqmVGDFq6A5dIzPZXAoRw==" saltValue="DEfCqcqJKYG5zYI1gFKpVQ==" spinCount="100000" sheet="1" objects="1" scenarios="1"/>
  <mergeCells count="3">
    <mergeCell ref="A1:F1"/>
    <mergeCell ref="A3:F3"/>
    <mergeCell ref="A20:F20"/>
  </mergeCells>
  <phoneticPr fontId="6" type="noConversion"/>
  <pageMargins left="0.7" right="0.7" top="0.75" bottom="0.75" header="0.51180555555555496" footer="0.51180555555555496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sqref="A1:A11 B1:D3 B6:D11 C4:D5"/>
    </sheetView>
  </sheetViews>
  <sheetFormatPr baseColWidth="10" defaultColWidth="8.85546875" defaultRowHeight="15" x14ac:dyDescent="0.25"/>
  <cols>
    <col min="1" max="1025" width="10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sqref="A1:A11 B1:D3 B6:D11 C4:D5"/>
    </sheetView>
  </sheetViews>
  <sheetFormatPr baseColWidth="10" defaultColWidth="8.85546875" defaultRowHeight="15" x14ac:dyDescent="0.25"/>
  <cols>
    <col min="1" max="1025" width="10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Manager>soazig.le.breton@diwan.bzh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Secretariat</dc:creator>
  <dc:description/>
  <cp:lastModifiedBy>Secretaire</cp:lastModifiedBy>
  <cp:revision>3</cp:revision>
  <cp:lastPrinted>2022-07-08T07:57:58Z</cp:lastPrinted>
  <dcterms:created xsi:type="dcterms:W3CDTF">2018-04-04T13:22:34Z</dcterms:created>
  <dcterms:modified xsi:type="dcterms:W3CDTF">2025-02-27T08:37:03Z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